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9. 병원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내역서!$A$1:$M$33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H16" i="14" l="1"/>
  <c r="K16" i="14"/>
  <c r="L16" i="14"/>
  <c r="H28" i="14" l="1"/>
  <c r="H29" i="14"/>
  <c r="H30" i="14"/>
  <c r="H18" i="14" l="1"/>
  <c r="L18" i="14" s="1"/>
  <c r="K18" i="14"/>
  <c r="H14" i="14" l="1"/>
  <c r="H15" i="14"/>
  <c r="H17" i="14"/>
  <c r="L17" i="14" s="1"/>
  <c r="H19" i="14"/>
  <c r="H20" i="14"/>
  <c r="K17" i="14"/>
  <c r="K30" i="14" l="1"/>
  <c r="L30" i="14"/>
  <c r="K31" i="14"/>
  <c r="H31" i="14"/>
  <c r="L31" i="14" s="1"/>
  <c r="K29" i="14"/>
  <c r="L29" i="14"/>
  <c r="L28" i="14"/>
  <c r="K28" i="14"/>
  <c r="H26" i="14"/>
  <c r="L26" i="14" s="1"/>
  <c r="K26" i="14"/>
  <c r="H25" i="14"/>
  <c r="L25" i="14" s="1"/>
  <c r="K25" i="14"/>
  <c r="K27" i="14"/>
  <c r="H27" i="14"/>
  <c r="L27" i="14" s="1"/>
  <c r="H23" i="14"/>
  <c r="L23" i="14" s="1"/>
  <c r="K23" i="14"/>
  <c r="H21" i="14"/>
  <c r="L21" i="14" s="1"/>
  <c r="K21" i="14"/>
  <c r="H22" i="14"/>
  <c r="L22" i="14" s="1"/>
  <c r="K22" i="14"/>
  <c r="L20" i="14"/>
  <c r="K20" i="14"/>
  <c r="L19" i="14"/>
  <c r="K19" i="14"/>
  <c r="K8" i="12" l="1"/>
  <c r="E8" i="12"/>
  <c r="D8" i="12"/>
  <c r="B8" i="12"/>
  <c r="A7" i="12"/>
  <c r="A10" i="12"/>
  <c r="F8" i="12" l="1"/>
  <c r="E7" i="12" s="1"/>
  <c r="H24" i="14"/>
  <c r="G13" i="14" s="1"/>
  <c r="K24" i="14"/>
  <c r="K15" i="14"/>
  <c r="K14" i="14"/>
  <c r="L15" i="14"/>
  <c r="H13" i="14" l="1"/>
  <c r="L24" i="14"/>
  <c r="F7" i="12"/>
  <c r="L14" i="14"/>
  <c r="I8" i="12"/>
  <c r="K7" i="14"/>
  <c r="I7" i="12" l="1"/>
  <c r="E10" i="12"/>
  <c r="F10" i="12" s="1"/>
  <c r="I10" i="12" s="1"/>
  <c r="L13" i="14"/>
  <c r="K13" i="14"/>
  <c r="F6" i="12" l="1"/>
  <c r="F18" i="12"/>
  <c r="I18" i="12" s="1"/>
  <c r="I19" i="12" s="1"/>
  <c r="I20" i="12" s="1"/>
  <c r="H7" i="14" l="1"/>
  <c r="G6" i="14" s="1"/>
  <c r="L7" i="14" l="1"/>
  <c r="A2" i="14"/>
  <c r="H6" i="14" l="1"/>
  <c r="G5" i="14" s="1"/>
  <c r="H5" i="14" l="1"/>
  <c r="K6" i="14"/>
  <c r="L6" i="14"/>
  <c r="L5" i="14" l="1"/>
  <c r="K5" i="14" l="1"/>
  <c r="I6" i="12"/>
  <c r="A3" i="12" l="1"/>
</calcChain>
</file>

<file path=xl/sharedStrings.xml><?xml version="1.0" encoding="utf-8"?>
<sst xmlns="http://schemas.openxmlformats.org/spreadsheetml/2006/main" count="169" uniqueCount="124">
  <si>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</si>
  <si>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</si>
  <si>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</si>
  <si>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</si>
  <si>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</si>
  <si>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</si>
  <si>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</si>
  <si>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</si>
  <si>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</si>
  <si>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</si>
  <si>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</si>
  <si>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</si>
  <si>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</si>
  <si>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</si>
  <si>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</si>
  <si>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</si>
  <si>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</si>
  <si>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</si>
  <si>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</si>
  <si>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</si>
  <si>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</si>
  <si>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</si>
  <si>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</si>
  <si>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</si>
  <si>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</si>
  <si>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</si>
  <si>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</si>
  <si>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</si>
  <si>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</si>
  <si>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</si>
  <si>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</si>
  <si>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</si>
  <si>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</si>
  <si>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</si>
  <si>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</si>
  <si>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</si>
  <si>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</si>
  <si>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</si>
  <si>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1CH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</si>
  <si>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</si>
  <si>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</si>
  <si>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</si>
  <si>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</si>
  <si>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</si>
  <si>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</si>
  <si>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</si>
  <si>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VIEW FILTER</t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</si>
  <si>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</si>
  <si>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</si>
  <si>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</si>
  <si>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</si>
  <si>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</si>
  <si>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</si>
  <si>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</si>
  <si>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</si>
  <si>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</si>
  <si>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</si>
  <si>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</si>
  <si>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</si>
  <si>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</si>
  <si>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</si>
  <si>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</si>
  <si>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</si>
  <si>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</si>
  <si>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</si>
  <si>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</si>
  <si>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</si>
  <si>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</si>
  <si>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</si>
  <si>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</si>
  <si>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</si>
  <si>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</si>
  <si>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</si>
  <si>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4Core</t>
  </si>
  <si>
    <t>광분배함</t>
    <phoneticPr fontId="3" type="noConversion"/>
  </si>
  <si>
    <t>7)</t>
  </si>
  <si>
    <t>8)</t>
  </si>
  <si>
    <t>광점퍼코드</t>
    <phoneticPr fontId="3" type="noConversion"/>
  </si>
  <si>
    <t>서지보호기</t>
    <phoneticPr fontId="3" type="noConversion"/>
  </si>
  <si>
    <t>전원/통신용</t>
  </si>
  <si>
    <t>누전차단기</t>
    <phoneticPr fontId="3" type="noConversion"/>
  </si>
  <si>
    <t>AC 220V, 60Hz</t>
  </si>
  <si>
    <t>SPEED DOME CAMERA</t>
    <phoneticPr fontId="3" type="noConversion"/>
  </si>
  <si>
    <t>200만화소, 12.7mmCMOS, 36배줌</t>
  </si>
  <si>
    <t>DNC-IP236RXT</t>
  </si>
  <si>
    <t>네트워크시스템장비용랙</t>
    <phoneticPr fontId="3" type="noConversion"/>
  </si>
  <si>
    <t>CPC-6008</t>
  </si>
  <si>
    <t>FDC-CBR1000C</t>
    <phoneticPr fontId="3" type="noConversion"/>
  </si>
  <si>
    <t>천장형</t>
    <phoneticPr fontId="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</si>
  <si>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</si>
  <si>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</si>
  <si>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</si>
  <si>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</si>
  <si>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</si>
  <si>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</si>
  <si>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</si>
  <si>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</si>
  <si>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기둥형</t>
    <phoneticPr fontId="3" type="noConversion"/>
  </si>
  <si>
    <t>17)</t>
  </si>
  <si>
    <t>18)</t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</si>
  <si>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</si>
  <si>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</si>
  <si>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</si>
  <si>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</si>
  <si>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MR-0802P-S</t>
    <phoneticPr fontId="3" type="noConversion"/>
  </si>
  <si>
    <t>UTP 8Port, SFP 2Port, 2.5G, PoE</t>
    <phoneticPr fontId="3" type="noConversion"/>
  </si>
  <si>
    <t>48Core</t>
    <phoneticPr fontId="3" type="noConversion"/>
  </si>
  <si>
    <t>UTP 8Port, SFP 24Port</t>
    <phoneticPr fontId="3" type="noConversion"/>
  </si>
  <si>
    <t>8CH</t>
    <phoneticPr fontId="3" type="noConversion"/>
  </si>
  <si>
    <t>FDC-CBR215P</t>
    <phoneticPr fontId="3" type="noConversion"/>
  </si>
  <si>
    <t>(CN)ST10000VN0004</t>
    <phoneticPr fontId="3" type="noConversion"/>
  </si>
  <si>
    <t>MR-2404P-S</t>
    <phoneticPr fontId="3" type="noConversion"/>
  </si>
  <si>
    <t>SFC4000B</t>
    <phoneticPr fontId="3" type="noConversion"/>
  </si>
  <si>
    <t>FDF-R-XX-48P</t>
    <phoneticPr fontId="3" type="noConversion"/>
  </si>
  <si>
    <t>FDF-MINI-XX-4P</t>
    <phoneticPr fontId="3" type="noConversion"/>
  </si>
  <si>
    <t>SC-LC/2FIBER</t>
    <phoneticPr fontId="3" type="noConversion"/>
  </si>
  <si>
    <t>3m, Multi</t>
    <phoneticPr fontId="3" type="noConversion"/>
  </si>
  <si>
    <t>SJ400-PE</t>
    <phoneticPr fontId="3" type="noConversion"/>
  </si>
  <si>
    <t>EZ-30sp</t>
    <phoneticPr fontId="3" type="noConversion"/>
  </si>
  <si>
    <t>(CN)LF22T350FHKXKR</t>
    <phoneticPr fontId="3" type="noConversion"/>
  </si>
  <si>
    <t>1MEQ6-2075A</t>
    <phoneticPr fontId="3" type="noConversion"/>
  </si>
  <si>
    <t>병원 CCTV설비</t>
    <phoneticPr fontId="3" type="noConversion"/>
  </si>
  <si>
    <t>공  사  명 : 병원 CCTV설비</t>
    <phoneticPr fontId="3" type="noConversion"/>
  </si>
  <si>
    <t>600×2000×750mm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</si>
</sst>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89" fontId="13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/>
      <sheetData sheetId="4"/>
      <sheetData sheetId="5"/>
      <sheetData sheetId="6"/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6" sqref="B6:D6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3"/>
      <c r="C1" s="114"/>
      <c r="D1" s="114"/>
      <c r="E1" s="6"/>
    </row>
    <row r="2" spans="1:5" ht="31.5" customHeight="1">
      <c r="A2" s="7"/>
      <c r="B2" s="115"/>
      <c r="C2" s="116"/>
      <c r="D2" s="116"/>
      <c r="E2" s="8"/>
    </row>
    <row r="3" spans="1:5" ht="31.5" customHeight="1">
      <c r="A3" s="7"/>
      <c r="B3" s="115"/>
      <c r="C3" s="116"/>
      <c r="D3" s="116"/>
      <c r="E3" s="8"/>
    </row>
    <row r="4" spans="1:5" ht="61.5" customHeight="1">
      <c r="A4" s="7"/>
      <c r="B4" s="117"/>
      <c r="C4" s="118"/>
      <c r="D4" s="118"/>
      <c r="E4" s="8"/>
    </row>
    <row r="5" spans="1:5" ht="37.5" customHeight="1">
      <c r="A5" s="119" t="s">
        <v>121</v>
      </c>
      <c r="B5" s="120"/>
      <c r="C5" s="120"/>
      <c r="D5" s="120"/>
      <c r="E5" s="121"/>
    </row>
    <row r="6" spans="1:5" ht="37.5" customHeight="1">
      <c r="A6" s="11"/>
      <c r="B6" s="120" t="s">
        <v>66</v>
      </c>
      <c r="C6" s="120"/>
      <c r="D6" s="120"/>
      <c r="E6" s="12"/>
    </row>
    <row r="7" spans="1:5" ht="37.5" customHeight="1">
      <c r="A7" s="7"/>
      <c r="B7" s="122"/>
      <c r="C7" s="122"/>
      <c r="D7" s="122"/>
      <c r="E7" s="8"/>
    </row>
    <row r="8" spans="1:5" ht="37.5" customHeight="1">
      <c r="A8" s="7"/>
      <c r="B8" s="122"/>
      <c r="C8" s="122"/>
      <c r="D8" s="122"/>
      <c r="E8" s="8"/>
    </row>
    <row r="9" spans="1:5" ht="37.5" customHeight="1">
      <c r="A9" s="7"/>
      <c r="E9" s="8"/>
    </row>
    <row r="10" spans="1:5" ht="37.5" customHeight="1">
      <c r="A10" s="7"/>
      <c r="B10" s="123"/>
      <c r="C10" s="123"/>
      <c r="D10" s="123"/>
      <c r="E10" s="8"/>
    </row>
    <row r="11" spans="1:5" ht="24" customHeight="1">
      <c r="A11" s="7"/>
      <c r="B11" s="124"/>
      <c r="C11" s="124"/>
      <c r="D11" s="124"/>
      <c r="E11" s="8"/>
    </row>
    <row r="12" spans="1:5" ht="34.5" customHeight="1" thickBot="1">
      <c r="A12" s="43"/>
      <c r="B12" s="112"/>
      <c r="C12" s="112"/>
      <c r="D12" s="112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G13" sqref="G13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29"/>
      <c r="D1" s="129"/>
      <c r="E1" s="129"/>
      <c r="F1" s="129"/>
      <c r="G1" s="18" t="s">
        <v>11</v>
      </c>
      <c r="H1" s="130"/>
      <c r="I1" s="130"/>
      <c r="J1" s="19" t="s">
        <v>12</v>
      </c>
      <c r="K1" s="20"/>
    </row>
    <row r="2" spans="1:14" ht="24" customHeight="1">
      <c r="A2" s="131" t="s">
        <v>122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4" ht="24" customHeight="1">
      <c r="A3" s="134" t="str">
        <f xml:space="preserve"> "금      액 : 일 금   "&amp;NUMBERSTRING(I20,1)&amp;" 원정   (\  "&amp;TEXT(I20,"#,### 원)")</f>
        <v>금      액 : 일 금   삼억육천팔백이십이만이천오백이십 원정   (\  368,222,520 원)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</row>
    <row r="4" spans="1:14" s="70" customFormat="1" ht="24" customHeight="1">
      <c r="A4" s="137" t="s">
        <v>13</v>
      </c>
      <c r="B4" s="137" t="s">
        <v>14</v>
      </c>
      <c r="C4" s="138" t="s">
        <v>15</v>
      </c>
      <c r="D4" s="140" t="s">
        <v>16</v>
      </c>
      <c r="E4" s="142" t="s">
        <v>17</v>
      </c>
      <c r="F4" s="142"/>
      <c r="G4" s="142" t="s">
        <v>18</v>
      </c>
      <c r="H4" s="142"/>
      <c r="I4" s="143" t="s">
        <v>19</v>
      </c>
      <c r="J4" s="144"/>
      <c r="K4" s="125" t="s">
        <v>20</v>
      </c>
    </row>
    <row r="5" spans="1:14" s="70" customFormat="1" ht="24" customHeight="1">
      <c r="A5" s="137"/>
      <c r="B5" s="137"/>
      <c r="C5" s="139"/>
      <c r="D5" s="141"/>
      <c r="E5" s="71" t="s">
        <v>0</v>
      </c>
      <c r="F5" s="71" t="s">
        <v>21</v>
      </c>
      <c r="G5" s="71" t="s">
        <v>0</v>
      </c>
      <c r="H5" s="71" t="s">
        <v>21</v>
      </c>
      <c r="I5" s="145"/>
      <c r="J5" s="146"/>
      <c r="K5" s="126"/>
    </row>
    <row r="6" spans="1:14" s="37" customFormat="1" ht="24" customHeight="1">
      <c r="A6" s="23" t="s">
        <v>42</v>
      </c>
      <c r="B6" s="13"/>
      <c r="C6" s="13" t="s">
        <v>43</v>
      </c>
      <c r="D6" s="48">
        <v>1</v>
      </c>
      <c r="E6" s="14"/>
      <c r="F6" s="26">
        <f>F7+F10</f>
        <v>366244800</v>
      </c>
      <c r="G6" s="26"/>
      <c r="H6" s="26"/>
      <c r="I6" s="127">
        <f>H6+F6</f>
        <v>366244800</v>
      </c>
      <c r="J6" s="128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64</v>
      </c>
      <c r="D7" s="48">
        <v>1</v>
      </c>
      <c r="E7" s="14">
        <f>SUM(F8:F8)</f>
        <v>104400000</v>
      </c>
      <c r="F7" s="26">
        <f>E7*D7</f>
        <v>104400000</v>
      </c>
      <c r="G7" s="26"/>
      <c r="H7" s="26"/>
      <c r="I7" s="147">
        <f>H7+F7</f>
        <v>104400000</v>
      </c>
      <c r="J7" s="148"/>
      <c r="K7" s="97"/>
      <c r="N7" s="49"/>
    </row>
    <row r="8" spans="1:14" s="22" customFormat="1" ht="24" customHeight="1">
      <c r="A8" s="28" t="s">
        <v>63</v>
      </c>
      <c r="B8" s="24" t="str">
        <f>내역서!C7</f>
        <v>DCS-A-3551</v>
      </c>
      <c r="C8" s="24" t="s">
        <v>64</v>
      </c>
      <c r="D8" s="25">
        <f>내역서!F7</f>
        <v>6</v>
      </c>
      <c r="E8" s="9">
        <f>내역서!G7</f>
        <v>17400000</v>
      </c>
      <c r="F8" s="9">
        <f>E8*D8</f>
        <v>104400000</v>
      </c>
      <c r="G8" s="9"/>
      <c r="H8" s="9"/>
      <c r="I8" s="151">
        <f>H8+F8</f>
        <v>104400000</v>
      </c>
      <c r="J8" s="152"/>
      <c r="K8" s="98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51"/>
      <c r="J9" s="152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64</v>
      </c>
      <c r="D10" s="48">
        <v>1</v>
      </c>
      <c r="E10" s="14">
        <f>내역서!G13</f>
        <v>261844800</v>
      </c>
      <c r="F10" s="14">
        <f t="shared" ref="F10" si="0">E10*D10</f>
        <v>261844800</v>
      </c>
      <c r="G10" s="14"/>
      <c r="H10" s="14"/>
      <c r="I10" s="147">
        <f t="shared" ref="I10" si="1">H10+F10</f>
        <v>261844800</v>
      </c>
      <c r="J10" s="148"/>
      <c r="K10" s="29" t="s">
        <v>65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47"/>
      <c r="J11" s="148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51"/>
      <c r="J12" s="152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51"/>
      <c r="J13" s="152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51"/>
      <c r="J14" s="152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51"/>
      <c r="J15" s="152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51"/>
      <c r="J16" s="152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51"/>
      <c r="J17" s="152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366244800</v>
      </c>
      <c r="G18" s="77"/>
      <c r="H18" s="77"/>
      <c r="I18" s="153">
        <f>F18+H18</f>
        <v>366244800</v>
      </c>
      <c r="J18" s="154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55">
        <f>I18*B19</f>
        <v>1977721.9200000002</v>
      </c>
      <c r="J19" s="156"/>
      <c r="K19" s="35"/>
      <c r="O19" s="36"/>
    </row>
    <row r="20" spans="1:16" s="37" customFormat="1" ht="24" customHeight="1">
      <c r="A20" s="99" t="s">
        <v>26</v>
      </c>
      <c r="B20" s="100"/>
      <c r="C20" s="101" t="s">
        <v>23</v>
      </c>
      <c r="D20" s="102">
        <v>1</v>
      </c>
      <c r="E20" s="103"/>
      <c r="F20" s="103"/>
      <c r="G20" s="103"/>
      <c r="H20" s="103"/>
      <c r="I20" s="149">
        <f>ROUNDDOWN(SUM(I18:J19),-1)</f>
        <v>368222520</v>
      </c>
      <c r="J20" s="150"/>
      <c r="K20" s="104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pane ySplit="4" topLeftCell="A5" activePane="bottomLeft" state="frozen"/>
      <selection pane="bottomLeft" activeCell="G16" sqref="G16:H16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59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1"/>
    </row>
    <row r="2" spans="1:15" ht="24.95" customHeight="1">
      <c r="A2" s="160" t="str">
        <f>집계표!A2</f>
        <v>공  사  명 : 병원 CCTV설비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52"/>
    </row>
    <row r="3" spans="1:15" ht="18.95" customHeight="1">
      <c r="A3" s="157" t="s">
        <v>39</v>
      </c>
      <c r="B3" s="157" t="s">
        <v>29</v>
      </c>
      <c r="C3" s="157" t="s">
        <v>29</v>
      </c>
      <c r="D3" s="157" t="s">
        <v>30</v>
      </c>
      <c r="E3" s="161" t="s">
        <v>31</v>
      </c>
      <c r="F3" s="161" t="s">
        <v>32</v>
      </c>
      <c r="G3" s="163" t="s">
        <v>33</v>
      </c>
      <c r="H3" s="164"/>
      <c r="I3" s="163" t="s">
        <v>34</v>
      </c>
      <c r="J3" s="164"/>
      <c r="K3" s="163" t="s">
        <v>35</v>
      </c>
      <c r="L3" s="164"/>
      <c r="M3" s="165" t="s">
        <v>50</v>
      </c>
      <c r="N3" s="53"/>
    </row>
    <row r="4" spans="1:15" ht="18.95" customHeight="1">
      <c r="A4" s="158"/>
      <c r="B4" s="158"/>
      <c r="C4" s="158"/>
      <c r="D4" s="158"/>
      <c r="E4" s="162"/>
      <c r="F4" s="162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6"/>
      <c r="N4" s="53"/>
    </row>
    <row r="5" spans="1:15" s="15" customFormat="1" ht="20.100000000000001" customHeight="1">
      <c r="A5" s="106" t="s">
        <v>41</v>
      </c>
      <c r="B5" s="107"/>
      <c r="C5" s="107"/>
      <c r="D5" s="108"/>
      <c r="E5" s="65" t="s">
        <v>36</v>
      </c>
      <c r="F5" s="66">
        <v>1</v>
      </c>
      <c r="G5" s="67">
        <f>H6+H13</f>
        <v>366244800</v>
      </c>
      <c r="H5" s="67">
        <f>G5*F5</f>
        <v>366244800</v>
      </c>
      <c r="I5" s="68"/>
      <c r="J5" s="67"/>
      <c r="K5" s="26">
        <f>I5+G5</f>
        <v>366244800</v>
      </c>
      <c r="L5" s="67">
        <f>H5+J5</f>
        <v>366244800</v>
      </c>
      <c r="M5" s="69"/>
      <c r="N5" s="64"/>
    </row>
    <row r="6" spans="1:15" s="15" customFormat="1" ht="20.100000000000001" customHeight="1">
      <c r="A6" s="109" t="s">
        <v>44</v>
      </c>
      <c r="B6" s="110"/>
      <c r="C6" s="110"/>
      <c r="D6" s="111"/>
      <c r="E6" s="13" t="s">
        <v>36</v>
      </c>
      <c r="F6" s="61">
        <v>1</v>
      </c>
      <c r="G6" s="26">
        <f>SUM(H7:H12)</f>
        <v>104400000</v>
      </c>
      <c r="H6" s="26">
        <f>G6*F6</f>
        <v>104400000</v>
      </c>
      <c r="I6" s="62"/>
      <c r="J6" s="26"/>
      <c r="K6" s="26">
        <f>I6+G6</f>
        <v>104400000</v>
      </c>
      <c r="L6" s="26">
        <f>H6+J6</f>
        <v>104400000</v>
      </c>
      <c r="M6" s="63"/>
      <c r="N6" s="64"/>
    </row>
    <row r="7" spans="1:15" s="82" customFormat="1" ht="20.100000000000001" customHeight="1">
      <c r="A7" s="105" t="s">
        <v>100</v>
      </c>
      <c r="B7" s="83" t="s">
        <v>45</v>
      </c>
      <c r="C7" s="93" t="s">
        <v>67</v>
      </c>
      <c r="D7" s="84"/>
      <c r="E7" s="80" t="s">
        <v>1</v>
      </c>
      <c r="F7" s="85">
        <v>6</v>
      </c>
      <c r="G7" s="95">
        <v>17400000</v>
      </c>
      <c r="H7" s="81">
        <f>G7*F7</f>
        <v>104400000</v>
      </c>
      <c r="I7" s="86"/>
      <c r="J7" s="81"/>
      <c r="K7" s="81">
        <f>I7+G7</f>
        <v>17400000</v>
      </c>
      <c r="L7" s="81">
        <f>J7+H7</f>
        <v>104400000</v>
      </c>
      <c r="M7" s="92">
        <v>24949141</v>
      </c>
      <c r="N7" s="87"/>
      <c r="O7" s="94"/>
    </row>
    <row r="8" spans="1:15" s="3" customFormat="1" ht="20.100000000000001" customHeight="1">
      <c r="A8" s="56" t="s">
        <v>40</v>
      </c>
      <c r="B8" s="90" t="s">
        <v>46</v>
      </c>
      <c r="C8" s="91" t="s">
        <v>68</v>
      </c>
      <c r="D8" s="91" t="s">
        <v>38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47</v>
      </c>
      <c r="C9" s="91" t="s">
        <v>69</v>
      </c>
      <c r="D9" s="91" t="s">
        <v>49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70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48</v>
      </c>
      <c r="C11" s="91" t="s">
        <v>71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09" t="s">
        <v>62</v>
      </c>
      <c r="B13" s="110"/>
      <c r="C13" s="110"/>
      <c r="D13" s="111"/>
      <c r="E13" s="13" t="s">
        <v>23</v>
      </c>
      <c r="F13" s="61">
        <v>1</v>
      </c>
      <c r="G13" s="26">
        <f>SUM(H14:H31)</f>
        <v>261844800</v>
      </c>
      <c r="H13" s="26">
        <f>G13*F13</f>
        <v>261844800</v>
      </c>
      <c r="I13" s="62"/>
      <c r="J13" s="26"/>
      <c r="K13" s="26">
        <f>I13+G13</f>
        <v>261844800</v>
      </c>
      <c r="L13" s="26">
        <f>H13+J13</f>
        <v>261844800</v>
      </c>
      <c r="M13" s="63"/>
      <c r="N13" s="64"/>
    </row>
    <row r="14" spans="1:15" s="3" customFormat="1" ht="20.100000000000001" customHeight="1">
      <c r="A14" s="56" t="s">
        <v>40</v>
      </c>
      <c r="B14" s="90" t="s">
        <v>48</v>
      </c>
      <c r="C14" s="91" t="s">
        <v>59</v>
      </c>
      <c r="D14" s="91" t="s">
        <v>60</v>
      </c>
      <c r="E14" s="10" t="s">
        <v>2</v>
      </c>
      <c r="F14" s="10">
        <v>134</v>
      </c>
      <c r="G14" s="9">
        <v>1016000</v>
      </c>
      <c r="H14" s="9">
        <f>G14*F14</f>
        <v>136144000</v>
      </c>
      <c r="I14" s="9"/>
      <c r="J14" s="45"/>
      <c r="K14" s="46">
        <f>I14+G14</f>
        <v>1016000</v>
      </c>
      <c r="L14" s="9">
        <f>J14+H14</f>
        <v>136144000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51</v>
      </c>
      <c r="C15" s="91" t="s">
        <v>61</v>
      </c>
      <c r="D15" s="91" t="s">
        <v>60</v>
      </c>
      <c r="E15" s="10" t="s">
        <v>2</v>
      </c>
      <c r="F15" s="10">
        <v>40</v>
      </c>
      <c r="G15" s="9">
        <v>1155000</v>
      </c>
      <c r="H15" s="9">
        <f>G15*F15</f>
        <v>46200000</v>
      </c>
      <c r="I15" s="9"/>
      <c r="J15" s="45"/>
      <c r="K15" s="46">
        <f t="shared" ref="K15" si="0">I15+G15</f>
        <v>1155000</v>
      </c>
      <c r="L15" s="9">
        <f t="shared" ref="L15" si="1">J15+H15</f>
        <v>46200000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82</v>
      </c>
      <c r="C16" s="91" t="s">
        <v>84</v>
      </c>
      <c r="D16" s="91" t="s">
        <v>83</v>
      </c>
      <c r="E16" s="10" t="s">
        <v>2</v>
      </c>
      <c r="F16" s="10">
        <v>3</v>
      </c>
      <c r="G16" s="9">
        <v>4815000</v>
      </c>
      <c r="H16" s="9">
        <f>G16*F16</f>
        <v>14445000</v>
      </c>
      <c r="I16" s="9"/>
      <c r="J16" s="45"/>
      <c r="K16" s="46">
        <f t="shared" ref="K16" si="2">I16+G16</f>
        <v>4815000</v>
      </c>
      <c r="L16" s="9">
        <f t="shared" ref="L16" si="3">J16+H16</f>
        <v>14445000</v>
      </c>
      <c r="M16" s="88">
        <v>25149821</v>
      </c>
      <c r="N16" s="50"/>
    </row>
    <row r="17" spans="1:14" s="3" customFormat="1" ht="20.100000000000001" customHeight="1">
      <c r="A17" s="56" t="s">
        <v>7</v>
      </c>
      <c r="B17" s="90" t="s">
        <v>101</v>
      </c>
      <c r="C17" s="91" t="s">
        <v>110</v>
      </c>
      <c r="D17" s="91" t="s">
        <v>102</v>
      </c>
      <c r="E17" s="10" t="s">
        <v>2</v>
      </c>
      <c r="F17" s="10">
        <v>18</v>
      </c>
      <c r="G17" s="9">
        <v>1211000</v>
      </c>
      <c r="H17" s="9">
        <f>G17*F17</f>
        <v>21798000</v>
      </c>
      <c r="I17" s="9"/>
      <c r="J17" s="45"/>
      <c r="K17" s="46">
        <f>I17+G17</f>
        <v>1211000</v>
      </c>
      <c r="L17" s="9">
        <f>J17+H17</f>
        <v>21798000</v>
      </c>
      <c r="M17" s="88">
        <v>23196014</v>
      </c>
      <c r="N17" s="50"/>
    </row>
    <row r="18" spans="1:14" s="3" customFormat="1" ht="20.100000000000001" customHeight="1">
      <c r="A18" s="56" t="s">
        <v>8</v>
      </c>
      <c r="B18" s="57" t="s">
        <v>72</v>
      </c>
      <c r="C18" s="91" t="s">
        <v>112</v>
      </c>
      <c r="D18" s="91" t="s">
        <v>107</v>
      </c>
      <c r="E18" s="10" t="s">
        <v>2</v>
      </c>
      <c r="F18" s="10">
        <v>1</v>
      </c>
      <c r="G18" s="9">
        <v>901000</v>
      </c>
      <c r="H18" s="9">
        <f t="shared" ref="H18" si="4">G18*F18</f>
        <v>901000</v>
      </c>
      <c r="I18" s="9"/>
      <c r="J18" s="45"/>
      <c r="K18" s="46">
        <f t="shared" ref="K18" si="5">I18+G18</f>
        <v>901000</v>
      </c>
      <c r="L18" s="9">
        <f t="shared" ref="L18" si="6">J18+H18</f>
        <v>901000</v>
      </c>
      <c r="M18" s="88">
        <v>23907305</v>
      </c>
      <c r="N18" s="50"/>
    </row>
    <row r="19" spans="1:14" s="3" customFormat="1" ht="20.100000000000001" customHeight="1">
      <c r="A19" s="56" t="s">
        <v>9</v>
      </c>
      <c r="B19" s="57" t="s">
        <v>72</v>
      </c>
      <c r="C19" s="91" t="s">
        <v>111</v>
      </c>
      <c r="D19" s="91" t="s">
        <v>103</v>
      </c>
      <c r="E19" s="10" t="s">
        <v>2</v>
      </c>
      <c r="F19" s="10">
        <v>10</v>
      </c>
      <c r="G19" s="9">
        <v>1775000</v>
      </c>
      <c r="H19" s="9">
        <f t="shared" ref="H19" si="7">G19*F19</f>
        <v>17750000</v>
      </c>
      <c r="I19" s="9"/>
      <c r="J19" s="45"/>
      <c r="K19" s="46">
        <f t="shared" ref="K19" si="8">I19+G19</f>
        <v>1775000</v>
      </c>
      <c r="L19" s="9">
        <f t="shared" ref="L19" si="9">J19+H19</f>
        <v>17750000</v>
      </c>
      <c r="M19" s="88">
        <v>24068378</v>
      </c>
      <c r="N19" s="50"/>
    </row>
    <row r="20" spans="1:14" s="3" customFormat="1" ht="20.100000000000001" customHeight="1">
      <c r="A20" s="56" t="s">
        <v>75</v>
      </c>
      <c r="B20" s="57" t="s">
        <v>72</v>
      </c>
      <c r="C20" s="91" t="s">
        <v>104</v>
      </c>
      <c r="D20" s="91" t="s">
        <v>105</v>
      </c>
      <c r="E20" s="10" t="s">
        <v>2</v>
      </c>
      <c r="F20" s="10">
        <v>3</v>
      </c>
      <c r="G20" s="9">
        <v>1698000</v>
      </c>
      <c r="H20" s="9">
        <f t="shared" ref="H20" si="10">G20*F20</f>
        <v>5094000</v>
      </c>
      <c r="I20" s="9"/>
      <c r="J20" s="45"/>
      <c r="K20" s="46">
        <f t="shared" ref="K20" si="11">I20+G20</f>
        <v>1698000</v>
      </c>
      <c r="L20" s="9">
        <f t="shared" ref="L20" si="12">J20+H20</f>
        <v>5094000</v>
      </c>
      <c r="M20" s="88">
        <v>24068380</v>
      </c>
      <c r="N20" s="50"/>
    </row>
    <row r="21" spans="1:14" s="3" customFormat="1" ht="20.100000000000001" customHeight="1">
      <c r="A21" s="56" t="s">
        <v>76</v>
      </c>
      <c r="B21" s="57" t="s">
        <v>74</v>
      </c>
      <c r="C21" s="91" t="s">
        <v>113</v>
      </c>
      <c r="D21" s="91" t="s">
        <v>106</v>
      </c>
      <c r="E21" s="10" t="s">
        <v>2</v>
      </c>
      <c r="F21" s="10">
        <v>2</v>
      </c>
      <c r="G21" s="9">
        <v>252900</v>
      </c>
      <c r="H21" s="9">
        <f t="shared" ref="H21" si="13">G21*F21</f>
        <v>505800</v>
      </c>
      <c r="I21" s="9"/>
      <c r="J21" s="45"/>
      <c r="K21" s="46">
        <f t="shared" ref="K21" si="14">I21+G21</f>
        <v>252900</v>
      </c>
      <c r="L21" s="9">
        <f t="shared" ref="L21" si="15">J21+H21</f>
        <v>505800</v>
      </c>
      <c r="M21" s="88">
        <v>22478411</v>
      </c>
      <c r="N21" s="50"/>
    </row>
    <row r="22" spans="1:14" s="3" customFormat="1" ht="20.100000000000001" customHeight="1">
      <c r="A22" s="56" t="s">
        <v>89</v>
      </c>
      <c r="B22" s="57" t="s">
        <v>74</v>
      </c>
      <c r="C22" s="91" t="s">
        <v>114</v>
      </c>
      <c r="D22" s="91" t="s">
        <v>73</v>
      </c>
      <c r="E22" s="10" t="s">
        <v>2</v>
      </c>
      <c r="F22" s="10">
        <v>12</v>
      </c>
      <c r="G22" s="9">
        <v>48600</v>
      </c>
      <c r="H22" s="9">
        <f t="shared" ref="H22:H23" si="16">G22*F22</f>
        <v>583200</v>
      </c>
      <c r="I22" s="9"/>
      <c r="J22" s="45"/>
      <c r="K22" s="46">
        <f t="shared" ref="K22:K29" si="17">I22+G22</f>
        <v>48600</v>
      </c>
      <c r="L22" s="9">
        <f t="shared" ref="L22:L23" si="18">J22+H22</f>
        <v>583200</v>
      </c>
      <c r="M22" s="88">
        <v>22931944</v>
      </c>
      <c r="N22" s="50"/>
    </row>
    <row r="23" spans="1:14" s="3" customFormat="1" ht="20.100000000000001" customHeight="1">
      <c r="A23" s="56" t="s">
        <v>90</v>
      </c>
      <c r="B23" s="57" t="s">
        <v>77</v>
      </c>
      <c r="C23" s="91" t="s">
        <v>115</v>
      </c>
      <c r="D23" s="91" t="s">
        <v>116</v>
      </c>
      <c r="E23" s="10" t="s">
        <v>2</v>
      </c>
      <c r="F23" s="10">
        <v>24</v>
      </c>
      <c r="G23" s="9">
        <v>15600</v>
      </c>
      <c r="H23" s="9">
        <f t="shared" si="16"/>
        <v>374400</v>
      </c>
      <c r="I23" s="9"/>
      <c r="J23" s="45"/>
      <c r="K23" s="46">
        <f t="shared" si="17"/>
        <v>15600</v>
      </c>
      <c r="L23" s="9">
        <f t="shared" si="18"/>
        <v>374400</v>
      </c>
      <c r="M23" s="88">
        <v>22694356</v>
      </c>
      <c r="N23" s="50"/>
    </row>
    <row r="24" spans="1:14" s="3" customFormat="1" ht="20.100000000000001" customHeight="1">
      <c r="A24" s="56" t="s">
        <v>91</v>
      </c>
      <c r="B24" s="57" t="s">
        <v>52</v>
      </c>
      <c r="C24" s="59" t="s">
        <v>53</v>
      </c>
      <c r="D24" s="59" t="s">
        <v>54</v>
      </c>
      <c r="E24" s="10" t="s">
        <v>2</v>
      </c>
      <c r="F24" s="10">
        <v>10</v>
      </c>
      <c r="G24" s="9">
        <v>257000</v>
      </c>
      <c r="H24" s="9">
        <f t="shared" ref="H24" si="19">G24*F24</f>
        <v>2570000</v>
      </c>
      <c r="I24" s="9"/>
      <c r="J24" s="45"/>
      <c r="K24" s="46">
        <f t="shared" ref="K24" si="20">I24+G24</f>
        <v>257000</v>
      </c>
      <c r="L24" s="9">
        <f t="shared" ref="L24" si="21">J24+H24</f>
        <v>2570000</v>
      </c>
      <c r="M24" s="88">
        <v>22723074</v>
      </c>
      <c r="N24" s="50"/>
    </row>
    <row r="25" spans="1:14" s="3" customFormat="1" ht="20.100000000000001" customHeight="1">
      <c r="A25" s="56" t="s">
        <v>92</v>
      </c>
      <c r="B25" s="57" t="s">
        <v>78</v>
      </c>
      <c r="C25" s="91" t="s">
        <v>117</v>
      </c>
      <c r="D25" s="91" t="s">
        <v>79</v>
      </c>
      <c r="E25" s="10" t="s">
        <v>2</v>
      </c>
      <c r="F25" s="10">
        <v>9</v>
      </c>
      <c r="G25" s="9">
        <v>212800</v>
      </c>
      <c r="H25" s="9">
        <f t="shared" ref="H25:H29" si="22">G25*F25</f>
        <v>1915200</v>
      </c>
      <c r="I25" s="9"/>
      <c r="J25" s="45"/>
      <c r="K25" s="46">
        <f t="shared" si="17"/>
        <v>212800</v>
      </c>
      <c r="L25" s="9">
        <f t="shared" ref="L25:L29" si="23">J25+H25</f>
        <v>1915200</v>
      </c>
      <c r="M25" s="88">
        <v>21925061</v>
      </c>
      <c r="N25" s="50"/>
    </row>
    <row r="26" spans="1:14" s="3" customFormat="1" ht="20.100000000000001" customHeight="1">
      <c r="A26" s="56" t="s">
        <v>93</v>
      </c>
      <c r="B26" s="57" t="s">
        <v>80</v>
      </c>
      <c r="C26" s="91" t="s">
        <v>118</v>
      </c>
      <c r="D26" s="91" t="s">
        <v>81</v>
      </c>
      <c r="E26" s="10" t="s">
        <v>2</v>
      </c>
      <c r="F26" s="10">
        <v>3</v>
      </c>
      <c r="G26" s="9">
        <v>145400</v>
      </c>
      <c r="H26" s="9">
        <f t="shared" si="22"/>
        <v>436200</v>
      </c>
      <c r="I26" s="9"/>
      <c r="J26" s="45"/>
      <c r="K26" s="46">
        <f t="shared" si="17"/>
        <v>145400</v>
      </c>
      <c r="L26" s="9">
        <f t="shared" si="23"/>
        <v>436200</v>
      </c>
      <c r="M26" s="88">
        <v>22980851</v>
      </c>
      <c r="N26" s="50"/>
    </row>
    <row r="27" spans="1:14" s="3" customFormat="1" ht="20.100000000000001" customHeight="1">
      <c r="A27" s="56" t="s">
        <v>94</v>
      </c>
      <c r="B27" s="57" t="s">
        <v>56</v>
      </c>
      <c r="C27" s="91" t="s">
        <v>119</v>
      </c>
      <c r="D27" s="59" t="s">
        <v>57</v>
      </c>
      <c r="E27" s="10" t="s">
        <v>2</v>
      </c>
      <c r="F27" s="10">
        <v>6</v>
      </c>
      <c r="G27" s="9">
        <v>399000</v>
      </c>
      <c r="H27" s="9">
        <f t="shared" si="22"/>
        <v>2394000</v>
      </c>
      <c r="I27" s="9"/>
      <c r="J27" s="45"/>
      <c r="K27" s="46">
        <f>I27+G27</f>
        <v>399000</v>
      </c>
      <c r="L27" s="9">
        <f t="shared" si="23"/>
        <v>2394000</v>
      </c>
      <c r="M27" s="88">
        <v>24611402</v>
      </c>
      <c r="N27" s="50"/>
    </row>
    <row r="28" spans="1:14" s="3" customFormat="1" ht="20.100000000000001" customHeight="1">
      <c r="A28" s="56" t="s">
        <v>95</v>
      </c>
      <c r="B28" s="57" t="s">
        <v>85</v>
      </c>
      <c r="C28" s="91" t="s">
        <v>120</v>
      </c>
      <c r="D28" s="91" t="s">
        <v>123</v>
      </c>
      <c r="E28" s="10" t="s">
        <v>2</v>
      </c>
      <c r="F28" s="10">
        <v>3</v>
      </c>
      <c r="G28" s="9">
        <v>1099000</v>
      </c>
      <c r="H28" s="9">
        <f t="shared" si="22"/>
        <v>3297000</v>
      </c>
      <c r="I28" s="9"/>
      <c r="J28" s="45"/>
      <c r="K28" s="46">
        <f t="shared" si="17"/>
        <v>1099000</v>
      </c>
      <c r="L28" s="9">
        <f t="shared" si="23"/>
        <v>3297000</v>
      </c>
      <c r="M28" s="88">
        <v>23640131</v>
      </c>
      <c r="N28" s="50"/>
    </row>
    <row r="29" spans="1:14" s="3" customFormat="1" ht="20.100000000000001" customHeight="1">
      <c r="A29" s="56" t="s">
        <v>96</v>
      </c>
      <c r="B29" s="57" t="s">
        <v>55</v>
      </c>
      <c r="C29" s="91" t="s">
        <v>86</v>
      </c>
      <c r="D29" s="91" t="s">
        <v>108</v>
      </c>
      <c r="E29" s="10" t="s">
        <v>2</v>
      </c>
      <c r="F29" s="10">
        <v>3</v>
      </c>
      <c r="G29" s="9">
        <v>548000</v>
      </c>
      <c r="H29" s="9">
        <f t="shared" si="22"/>
        <v>1644000</v>
      </c>
      <c r="I29" s="9"/>
      <c r="J29" s="45"/>
      <c r="K29" s="46">
        <f t="shared" si="17"/>
        <v>548000</v>
      </c>
      <c r="L29" s="9">
        <f t="shared" si="23"/>
        <v>1644000</v>
      </c>
      <c r="M29" s="88">
        <v>24804791</v>
      </c>
      <c r="N29" s="50"/>
    </row>
    <row r="30" spans="1:14" s="3" customFormat="1" ht="20.100000000000001" customHeight="1">
      <c r="A30" s="56" t="s">
        <v>98</v>
      </c>
      <c r="B30" s="57" t="s">
        <v>58</v>
      </c>
      <c r="C30" s="59" t="s">
        <v>87</v>
      </c>
      <c r="D30" s="59" t="s">
        <v>88</v>
      </c>
      <c r="E30" s="10" t="s">
        <v>2</v>
      </c>
      <c r="F30" s="10">
        <v>20</v>
      </c>
      <c r="G30" s="9">
        <v>219000</v>
      </c>
      <c r="H30" s="9">
        <f t="shared" ref="H30" si="24">G30*F30</f>
        <v>4380000</v>
      </c>
      <c r="I30" s="9"/>
      <c r="J30" s="45"/>
      <c r="K30" s="46">
        <f t="shared" ref="K30" si="25">I30+G30</f>
        <v>219000</v>
      </c>
      <c r="L30" s="9">
        <f t="shared" ref="L30" si="26">J30+H30</f>
        <v>4380000</v>
      </c>
      <c r="M30" s="88">
        <v>24813210</v>
      </c>
      <c r="N30" s="50"/>
    </row>
    <row r="31" spans="1:14" s="3" customFormat="1" ht="20.100000000000001" customHeight="1">
      <c r="A31" s="56" t="s">
        <v>99</v>
      </c>
      <c r="B31" s="57" t="s">
        <v>58</v>
      </c>
      <c r="C31" s="91" t="s">
        <v>109</v>
      </c>
      <c r="D31" s="91" t="s">
        <v>97</v>
      </c>
      <c r="E31" s="10" t="s">
        <v>2</v>
      </c>
      <c r="F31" s="10">
        <v>9</v>
      </c>
      <c r="G31" s="9">
        <v>157000</v>
      </c>
      <c r="H31" s="9">
        <f t="shared" ref="H31" si="27">G31*F31</f>
        <v>1413000</v>
      </c>
      <c r="I31" s="9"/>
      <c r="J31" s="45"/>
      <c r="K31" s="46">
        <f t="shared" ref="K31" si="28">I31+G31</f>
        <v>157000</v>
      </c>
      <c r="L31" s="9">
        <f t="shared" ref="L31" si="29">J31+H31</f>
        <v>1413000</v>
      </c>
      <c r="M31" s="88">
        <v>24813212</v>
      </c>
      <c r="N31" s="50"/>
    </row>
    <row r="32" spans="1:14" s="3" customFormat="1" ht="20.100000000000001" customHeight="1">
      <c r="A32" s="56"/>
      <c r="B32" s="57"/>
      <c r="C32" s="91"/>
      <c r="D32" s="91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57"/>
      <c r="C33" s="59"/>
      <c r="D33" s="59"/>
      <c r="E33" s="10"/>
      <c r="F33" s="10"/>
      <c r="G33" s="9"/>
      <c r="H33" s="9"/>
      <c r="I33" s="9"/>
      <c r="J33" s="45"/>
      <c r="K33" s="46"/>
      <c r="L33" s="9"/>
      <c r="M33" s="88"/>
      <c r="N33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2023-11-23T04:36:47Z</dcterms:modified>
</cp:coreProperties>
</file>